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m20\Documents\コンサル\"/>
    </mc:Choice>
  </mc:AlternateContent>
  <bookViews>
    <workbookView xWindow="0" yWindow="0" windowWidth="28800" windowHeight="12450"/>
  </bookViews>
  <sheets>
    <sheet name="simulatio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19" i="1" s="1"/>
  <c r="D21" i="1" l="1"/>
  <c r="D24" i="1"/>
  <c r="D23" i="1"/>
  <c r="D20" i="1"/>
  <c r="D25" i="1" l="1"/>
  <c r="D26" i="1"/>
</calcChain>
</file>

<file path=xl/sharedStrings.xml><?xml version="1.0" encoding="utf-8"?>
<sst xmlns="http://schemas.openxmlformats.org/spreadsheetml/2006/main" count="38" uniqueCount="37">
  <si>
    <t>客単価</t>
    <rPh sb="0" eb="3">
      <t>キャクタンカ</t>
    </rPh>
    <phoneticPr fontId="2"/>
  </si>
  <si>
    <t>女子出勤</t>
    <rPh sb="0" eb="2">
      <t>ジョシ</t>
    </rPh>
    <rPh sb="2" eb="4">
      <t>シュッキン</t>
    </rPh>
    <phoneticPr fontId="2"/>
  </si>
  <si>
    <t>時給平均</t>
    <rPh sb="0" eb="2">
      <t>ジキュウ</t>
    </rPh>
    <rPh sb="2" eb="4">
      <t>ヘイキン</t>
    </rPh>
    <phoneticPr fontId="2"/>
  </si>
  <si>
    <t>営業時間</t>
    <rPh sb="0" eb="2">
      <t>エイギョウ</t>
    </rPh>
    <rPh sb="2" eb="4">
      <t>ジカン</t>
    </rPh>
    <phoneticPr fontId="2"/>
  </si>
  <si>
    <t>女子給比率</t>
    <rPh sb="0" eb="2">
      <t>ジョシ</t>
    </rPh>
    <rPh sb="2" eb="3">
      <t>キュウ</t>
    </rPh>
    <rPh sb="3" eb="5">
      <t>ヒリツ</t>
    </rPh>
    <phoneticPr fontId="2"/>
  </si>
  <si>
    <t>売上予想（日）</t>
    <rPh sb="0" eb="2">
      <t>ウリアゲ</t>
    </rPh>
    <rPh sb="2" eb="4">
      <t>ヨソウ</t>
    </rPh>
    <rPh sb="5" eb="6">
      <t>ヒ</t>
    </rPh>
    <phoneticPr fontId="2"/>
  </si>
  <si>
    <t>売上予想（月）</t>
    <rPh sb="0" eb="2">
      <t>ウリアゲ</t>
    </rPh>
    <rPh sb="2" eb="4">
      <t>ヨソウ</t>
    </rPh>
    <rPh sb="5" eb="6">
      <t>ツキ</t>
    </rPh>
    <phoneticPr fontId="2"/>
  </si>
  <si>
    <t>客女子比率</t>
    <rPh sb="0" eb="1">
      <t>キャク</t>
    </rPh>
    <rPh sb="1" eb="3">
      <t>ジョシ</t>
    </rPh>
    <rPh sb="3" eb="5">
      <t>ヒリツ</t>
    </rPh>
    <phoneticPr fontId="2"/>
  </si>
  <si>
    <t>仕入率</t>
    <rPh sb="0" eb="2">
      <t>シイレ</t>
    </rPh>
    <rPh sb="2" eb="3">
      <t>リツ</t>
    </rPh>
    <phoneticPr fontId="2"/>
  </si>
  <si>
    <t>■キャバクラ開業シミュレーション</t>
    <rPh sb="6" eb="8">
      <t>カイギョウ</t>
    </rPh>
    <phoneticPr fontId="2"/>
  </si>
  <si>
    <t>粗利予想（日）</t>
    <rPh sb="0" eb="2">
      <t>アラリ</t>
    </rPh>
    <rPh sb="2" eb="4">
      <t>ヨソウ</t>
    </rPh>
    <rPh sb="5" eb="6">
      <t>ヒ</t>
    </rPh>
    <phoneticPr fontId="2"/>
  </si>
  <si>
    <t>支払い予想（日）</t>
    <rPh sb="0" eb="2">
      <t>シハラ</t>
    </rPh>
    <rPh sb="3" eb="5">
      <t>ヨソウ</t>
    </rPh>
    <rPh sb="6" eb="7">
      <t>ヒ</t>
    </rPh>
    <phoneticPr fontId="2"/>
  </si>
  <si>
    <t>支払い予想（月）</t>
    <rPh sb="0" eb="2">
      <t>シハラ</t>
    </rPh>
    <rPh sb="3" eb="5">
      <t>ヨソウ</t>
    </rPh>
    <rPh sb="6" eb="7">
      <t>ツキ</t>
    </rPh>
    <phoneticPr fontId="2"/>
  </si>
  <si>
    <t>粗利予想（月）</t>
    <rPh sb="0" eb="2">
      <t>アラリ</t>
    </rPh>
    <rPh sb="2" eb="4">
      <t>ヨソウ</t>
    </rPh>
    <rPh sb="5" eb="6">
      <t>ツキ</t>
    </rPh>
    <phoneticPr fontId="2"/>
  </si>
  <si>
    <t>枠の数値を自店に合わせて数値を入れ替えてください。</t>
    <rPh sb="0" eb="1">
      <t>ワク</t>
    </rPh>
    <rPh sb="2" eb="4">
      <t>スウチ</t>
    </rPh>
    <rPh sb="5" eb="7">
      <t>ジテン</t>
    </rPh>
    <rPh sb="8" eb="9">
      <t>ア</t>
    </rPh>
    <rPh sb="12" eb="14">
      <t>スウチ</t>
    </rPh>
    <rPh sb="15" eb="16">
      <t>イ</t>
    </rPh>
    <rPh sb="17" eb="18">
      <t>カ</t>
    </rPh>
    <phoneticPr fontId="2"/>
  </si>
  <si>
    <t>自店のセット時間にもよりますが、概ね２セット分の料金として計算すると良いでしょう。</t>
    <rPh sb="0" eb="2">
      <t>ジテン</t>
    </rPh>
    <rPh sb="6" eb="8">
      <t>ジカン</t>
    </rPh>
    <rPh sb="16" eb="17">
      <t>オオム</t>
    </rPh>
    <rPh sb="22" eb="23">
      <t>ブン</t>
    </rPh>
    <rPh sb="24" eb="26">
      <t>リョウキン</t>
    </rPh>
    <rPh sb="29" eb="31">
      <t>ケイサン</t>
    </rPh>
    <rPh sb="34" eb="35">
      <t>ヨ</t>
    </rPh>
    <phoneticPr fontId="2"/>
  </si>
  <si>
    <t>VIP料金などがある場合は、REGULAR+VIP÷2×2セットの料金とします。</t>
    <rPh sb="3" eb="5">
      <t>リョウキン</t>
    </rPh>
    <rPh sb="10" eb="12">
      <t>バアイ</t>
    </rPh>
    <rPh sb="33" eb="35">
      <t>リョウキン</t>
    </rPh>
    <phoneticPr fontId="2"/>
  </si>
  <si>
    <t>お客様の滞在時間平均は2時間前後と言われています。</t>
    <rPh sb="1" eb="3">
      <t>キャクサマ</t>
    </rPh>
    <rPh sb="4" eb="6">
      <t>タイザイ</t>
    </rPh>
    <rPh sb="6" eb="8">
      <t>ジカン</t>
    </rPh>
    <rPh sb="8" eb="10">
      <t>ヘイキン</t>
    </rPh>
    <rPh sb="12" eb="14">
      <t>ジカン</t>
    </rPh>
    <rPh sb="14" eb="16">
      <t>ゼンゴ</t>
    </rPh>
    <rPh sb="17" eb="18">
      <t>イ</t>
    </rPh>
    <phoneticPr fontId="2"/>
  </si>
  <si>
    <t>「客女子比率」</t>
    <rPh sb="1" eb="2">
      <t>キャク</t>
    </rPh>
    <rPh sb="2" eb="4">
      <t>ジョシ</t>
    </rPh>
    <rPh sb="4" eb="6">
      <t>ヒリツ</t>
    </rPh>
    <phoneticPr fontId="2"/>
  </si>
  <si>
    <t>出勤している女子キャストの人数の２倍のお客様に来店して頂かないと厳しい営業になります。</t>
    <rPh sb="0" eb="2">
      <t>シュッキン</t>
    </rPh>
    <rPh sb="6" eb="8">
      <t>ジョシ</t>
    </rPh>
    <rPh sb="13" eb="15">
      <t>ニンズウ</t>
    </rPh>
    <rPh sb="17" eb="18">
      <t>バイ</t>
    </rPh>
    <rPh sb="20" eb="22">
      <t>キャクサマ</t>
    </rPh>
    <rPh sb="23" eb="25">
      <t>ライテン</t>
    </rPh>
    <rPh sb="27" eb="28">
      <t>イタダ</t>
    </rPh>
    <rPh sb="32" eb="33">
      <t>キビ</t>
    </rPh>
    <rPh sb="35" eb="37">
      <t>エイギョウ</t>
    </rPh>
    <phoneticPr fontId="2"/>
  </si>
  <si>
    <t>※あくまでも一般的なキャバクラ営業の考え方になります。</t>
    <rPh sb="6" eb="9">
      <t>イッパンテキ</t>
    </rPh>
    <rPh sb="15" eb="17">
      <t>エイギョウ</t>
    </rPh>
    <rPh sb="18" eb="19">
      <t>カンガ</t>
    </rPh>
    <rPh sb="20" eb="21">
      <t>カタ</t>
    </rPh>
    <phoneticPr fontId="2"/>
  </si>
  <si>
    <t>1日の客数÷女子出勤数で計算します。</t>
    <rPh sb="1" eb="2">
      <t>ヒ</t>
    </rPh>
    <rPh sb="3" eb="5">
      <t>キャクスウ</t>
    </rPh>
    <rPh sb="6" eb="8">
      <t>ジョシ</t>
    </rPh>
    <rPh sb="8" eb="10">
      <t>シュッキン</t>
    </rPh>
    <rPh sb="10" eb="11">
      <t>スウ</t>
    </rPh>
    <rPh sb="12" eb="14">
      <t>ケイサン</t>
    </rPh>
    <phoneticPr fontId="2"/>
  </si>
  <si>
    <t>新規開業時は、店舗の席数も考慮しましょう。</t>
    <rPh sb="0" eb="2">
      <t>シンキ</t>
    </rPh>
    <rPh sb="2" eb="4">
      <t>カイギョウ</t>
    </rPh>
    <rPh sb="4" eb="5">
      <t>ジ</t>
    </rPh>
    <rPh sb="7" eb="9">
      <t>テンポ</t>
    </rPh>
    <rPh sb="10" eb="12">
      <t>セキスウ</t>
    </rPh>
    <rPh sb="13" eb="15">
      <t>コウリョ</t>
    </rPh>
    <phoneticPr fontId="2"/>
  </si>
  <si>
    <t>「客単価」</t>
    <rPh sb="1" eb="4">
      <t>キャクタンカ</t>
    </rPh>
    <phoneticPr fontId="2"/>
  </si>
  <si>
    <t>「営業時間」</t>
    <rPh sb="1" eb="3">
      <t>エイギョウ</t>
    </rPh>
    <rPh sb="3" eb="5">
      <t>ジカン</t>
    </rPh>
    <phoneticPr fontId="2"/>
  </si>
  <si>
    <t>お店の営業時間です。</t>
    <rPh sb="1" eb="2">
      <t>ミセ</t>
    </rPh>
    <rPh sb="3" eb="5">
      <t>エイギョウ</t>
    </rPh>
    <rPh sb="5" eb="7">
      <t>ジカン</t>
    </rPh>
    <phoneticPr fontId="2"/>
  </si>
  <si>
    <t>「女子出勤」</t>
    <rPh sb="1" eb="3">
      <t>ジョシ</t>
    </rPh>
    <rPh sb="3" eb="5">
      <t>シュッキン</t>
    </rPh>
    <phoneticPr fontId="2"/>
  </si>
  <si>
    <t>1日に出勤する女子キャストの平均人数です。</t>
    <rPh sb="1" eb="2">
      <t>ヒ</t>
    </rPh>
    <rPh sb="3" eb="5">
      <t>シュッキン</t>
    </rPh>
    <rPh sb="7" eb="9">
      <t>ジョシ</t>
    </rPh>
    <rPh sb="14" eb="16">
      <t>ヘイキン</t>
    </rPh>
    <rPh sb="16" eb="18">
      <t>ニンズウ</t>
    </rPh>
    <phoneticPr fontId="2"/>
  </si>
  <si>
    <t>「時給平均」</t>
    <rPh sb="1" eb="3">
      <t>ジキュウ</t>
    </rPh>
    <rPh sb="3" eb="5">
      <t>ヘイキン</t>
    </rPh>
    <phoneticPr fontId="2"/>
  </si>
  <si>
    <t>女子キャストの時給平均金額になります。</t>
    <rPh sb="0" eb="2">
      <t>ジョシ</t>
    </rPh>
    <rPh sb="7" eb="9">
      <t>ジキュウ</t>
    </rPh>
    <rPh sb="9" eb="11">
      <t>ヘイキン</t>
    </rPh>
    <rPh sb="11" eb="13">
      <t>キンガク</t>
    </rPh>
    <phoneticPr fontId="2"/>
  </si>
  <si>
    <t>「仕入率」</t>
    <rPh sb="1" eb="3">
      <t>シイレ</t>
    </rPh>
    <rPh sb="3" eb="4">
      <t>リツ</t>
    </rPh>
    <phoneticPr fontId="2"/>
  </si>
  <si>
    <t>キャバクラ営業の酒代などの仕入れ額は、一般的に10％くらいになります。</t>
    <rPh sb="5" eb="7">
      <t>エイギョウ</t>
    </rPh>
    <rPh sb="8" eb="9">
      <t>サケ</t>
    </rPh>
    <rPh sb="9" eb="10">
      <t>ダイ</t>
    </rPh>
    <rPh sb="13" eb="15">
      <t>シイ</t>
    </rPh>
    <rPh sb="16" eb="17">
      <t>ガク</t>
    </rPh>
    <rPh sb="19" eb="22">
      <t>イッパンテキ</t>
    </rPh>
    <phoneticPr fontId="2"/>
  </si>
  <si>
    <t>※上記粗利は、売上から支払い女子給と仕入額を差し引いた金額になりますので</t>
    <rPh sb="1" eb="3">
      <t>ジョウキ</t>
    </rPh>
    <rPh sb="3" eb="5">
      <t>アラリ</t>
    </rPh>
    <rPh sb="7" eb="9">
      <t>ウリアゲ</t>
    </rPh>
    <rPh sb="11" eb="13">
      <t>シハラ</t>
    </rPh>
    <rPh sb="14" eb="16">
      <t>ジョシ</t>
    </rPh>
    <rPh sb="16" eb="17">
      <t>キュウ</t>
    </rPh>
    <rPh sb="18" eb="20">
      <t>シイレ</t>
    </rPh>
    <rPh sb="20" eb="21">
      <t>ガク</t>
    </rPh>
    <rPh sb="22" eb="23">
      <t>サ</t>
    </rPh>
    <rPh sb="24" eb="25">
      <t>ヒ</t>
    </rPh>
    <rPh sb="27" eb="29">
      <t>キンガク</t>
    </rPh>
    <phoneticPr fontId="2"/>
  </si>
  <si>
    <t>そこから、男子給与や家賃、光熱費などの経費を差し引いた金額が利益になります。</t>
    <rPh sb="5" eb="7">
      <t>ダンシ</t>
    </rPh>
    <rPh sb="7" eb="9">
      <t>キュウヨ</t>
    </rPh>
    <rPh sb="10" eb="12">
      <t>ヤチン</t>
    </rPh>
    <rPh sb="13" eb="16">
      <t>コウネツヒ</t>
    </rPh>
    <rPh sb="19" eb="21">
      <t>ケイヒ</t>
    </rPh>
    <rPh sb="22" eb="23">
      <t>サ</t>
    </rPh>
    <rPh sb="24" eb="25">
      <t>ヒ</t>
    </rPh>
    <rPh sb="27" eb="29">
      <t>キンガク</t>
    </rPh>
    <rPh sb="30" eb="32">
      <t>リエキ</t>
    </rPh>
    <phoneticPr fontId="2"/>
  </si>
  <si>
    <t>「女子給比率」</t>
    <rPh sb="1" eb="3">
      <t>ジョシ</t>
    </rPh>
    <rPh sb="3" eb="4">
      <t>キュウ</t>
    </rPh>
    <rPh sb="4" eb="6">
      <t>ヒリツ</t>
    </rPh>
    <phoneticPr fontId="2"/>
  </si>
  <si>
    <t>女子給比率は女子給支払額÷売上が計算式になります。一般的には60％前後と言われております。</t>
    <rPh sb="0" eb="2">
      <t>ジョシ</t>
    </rPh>
    <rPh sb="2" eb="3">
      <t>キュウ</t>
    </rPh>
    <rPh sb="3" eb="5">
      <t>ヒリツ</t>
    </rPh>
    <rPh sb="6" eb="8">
      <t>ジョシ</t>
    </rPh>
    <rPh sb="8" eb="9">
      <t>キュウ</t>
    </rPh>
    <rPh sb="9" eb="11">
      <t>シハライ</t>
    </rPh>
    <rPh sb="11" eb="12">
      <t>ガク</t>
    </rPh>
    <rPh sb="13" eb="15">
      <t>ウリアゲ</t>
    </rPh>
    <rPh sb="16" eb="19">
      <t>ケイサンシキ</t>
    </rPh>
    <rPh sb="25" eb="28">
      <t>イッパンテキ</t>
    </rPh>
    <rPh sb="33" eb="35">
      <t>ゼンゴ</t>
    </rPh>
    <rPh sb="36" eb="37">
      <t>イ</t>
    </rPh>
    <phoneticPr fontId="2"/>
  </si>
  <si>
    <t>都心部など50～100万円のボトルがポンポン出るようなお店では通用しない考え方です。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</si>
</sst>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quot;時間&quot;"/>
    <numFmt numFmtId="177" formatCode="#&quot;人&quot;"/>
  </numFmts>
  <fonts count="10">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BIZ UDP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scheme val="minor"/>
    </font>
    <font>
      <sz val="11"/>
      <color theme="7" tint="0.79998168889431442"/>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rgb="FFFFFFCC"/>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right" vertical="center"/>
    </xf>
    <xf numFmtId="0" fontId="3" fillId="0" borderId="0" xfId="0" applyFont="1">
      <alignment vertical="center"/>
    </xf>
    <xf numFmtId="5" fontId="0" fillId="2" borderId="1" xfId="0" applyNumberFormat="1" applyFill="1" applyBorder="1">
      <alignment vertical="center"/>
    </xf>
    <xf numFmtId="9" fontId="0" fillId="2" borderId="1" xfId="0" applyNumberFormat="1" applyFill="1" applyBorder="1">
      <alignment vertical="center"/>
    </xf>
    <xf numFmtId="176" fontId="0" fillId="4" borderId="1" xfId="0" applyNumberFormat="1" applyFill="1" applyBorder="1">
      <alignment vertical="center"/>
    </xf>
    <xf numFmtId="0" fontId="0" fillId="4" borderId="1" xfId="0" applyFill="1" applyBorder="1">
      <alignment vertical="center"/>
    </xf>
    <xf numFmtId="177" fontId="0" fillId="4" borderId="1" xfId="0" applyNumberFormat="1" applyFill="1" applyBorder="1">
      <alignment vertical="center"/>
    </xf>
    <xf numFmtId="5" fontId="0" fillId="4" borderId="1" xfId="0" applyNumberFormat="1" applyFill="1" applyBorder="1">
      <alignment vertical="center"/>
    </xf>
    <xf numFmtId="9" fontId="0" fillId="4" borderId="1" xfId="0" applyNumberFormat="1" applyFill="1" applyBorder="1">
      <alignment vertical="center"/>
    </xf>
    <xf numFmtId="0" fontId="7" fillId="4" borderId="1" xfId="0" applyFont="1" applyFill="1" applyBorder="1">
      <alignment vertical="center"/>
    </xf>
    <xf numFmtId="0" fontId="5" fillId="0" borderId="0" xfId="0" applyFont="1" applyFill="1">
      <alignment vertical="center"/>
    </xf>
    <xf numFmtId="0" fontId="8" fillId="0" borderId="0" xfId="0" applyFont="1" applyFill="1" applyBorder="1">
      <alignment vertical="center"/>
    </xf>
    <xf numFmtId="0" fontId="4" fillId="0" borderId="0" xfId="0" applyFont="1">
      <alignment vertical="center"/>
    </xf>
    <xf numFmtId="0" fontId="6" fillId="3" borderId="1" xfId="0" applyFont="1" applyFill="1" applyBorder="1" applyAlignment="1">
      <alignment horizontal="right" vertical="center"/>
    </xf>
    <xf numFmtId="0" fontId="0" fillId="5" borderId="1" xfId="0" applyFill="1" applyBorder="1" applyAlignment="1">
      <alignment horizontal="right" vertical="center"/>
    </xf>
    <xf numFmtId="0" fontId="1" fillId="3" borderId="1" xfId="0" applyFont="1" applyFill="1" applyBorder="1" applyAlignment="1">
      <alignment horizontal="right" vertical="center"/>
    </xf>
    <xf numFmtId="0" fontId="9" fillId="0" borderId="0" xfId="0" applyFo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tabSelected="1" topLeftCell="A19" workbookViewId="0">
      <selection activeCell="N27" sqref="N27"/>
    </sheetView>
  </sheetViews>
  <sheetFormatPr defaultRowHeight="13.5"/>
  <cols>
    <col min="4" max="4" width="11.5" bestFit="1" customWidth="1"/>
  </cols>
  <sheetData>
    <row r="2" spans="2:4" ht="16.5">
      <c r="B2" s="2" t="s">
        <v>9</v>
      </c>
    </row>
    <row r="4" spans="2:4">
      <c r="C4" s="10"/>
      <c r="D4" t="s">
        <v>14</v>
      </c>
    </row>
    <row r="5" spans="2:4">
      <c r="C5" s="12" t="s">
        <v>20</v>
      </c>
    </row>
    <row r="6" spans="2:4">
      <c r="C6" s="17" t="s">
        <v>36</v>
      </c>
    </row>
    <row r="7" spans="2:4">
      <c r="C7" s="17"/>
    </row>
    <row r="9" spans="2:4">
      <c r="B9" s="15" t="s">
        <v>3</v>
      </c>
      <c r="C9" s="15"/>
      <c r="D9" s="5">
        <v>5</v>
      </c>
    </row>
    <row r="10" spans="2:4">
      <c r="B10" s="15" t="s">
        <v>0</v>
      </c>
      <c r="C10" s="15"/>
      <c r="D10" s="6">
        <v>15000</v>
      </c>
    </row>
    <row r="11" spans="2:4">
      <c r="B11" s="15" t="s">
        <v>1</v>
      </c>
      <c r="C11" s="15"/>
      <c r="D11" s="7">
        <v>15</v>
      </c>
    </row>
    <row r="12" spans="2:4">
      <c r="B12" s="15" t="s">
        <v>7</v>
      </c>
      <c r="C12" s="15"/>
      <c r="D12" s="6">
        <v>2</v>
      </c>
    </row>
    <row r="13" spans="2:4">
      <c r="B13" s="15" t="s">
        <v>2</v>
      </c>
      <c r="C13" s="15"/>
      <c r="D13" s="8">
        <v>3000</v>
      </c>
    </row>
    <row r="14" spans="2:4">
      <c r="B14" s="15" t="s">
        <v>8</v>
      </c>
      <c r="C14" s="15"/>
      <c r="D14" s="9">
        <v>0.1</v>
      </c>
    </row>
    <row r="18" spans="2:4">
      <c r="B18" s="16" t="s">
        <v>5</v>
      </c>
      <c r="C18" s="14"/>
      <c r="D18" s="3">
        <f>D11*D12*D10</f>
        <v>450000</v>
      </c>
    </row>
    <row r="19" spans="2:4">
      <c r="B19" s="14" t="s">
        <v>11</v>
      </c>
      <c r="C19" s="14"/>
      <c r="D19" s="3">
        <f>(D9*D11*D13)+(D18*D14)</f>
        <v>270000</v>
      </c>
    </row>
    <row r="20" spans="2:4">
      <c r="B20" s="14" t="s">
        <v>10</v>
      </c>
      <c r="C20" s="14"/>
      <c r="D20" s="3">
        <f>D18-D19</f>
        <v>180000</v>
      </c>
    </row>
    <row r="21" spans="2:4">
      <c r="B21" s="14" t="s">
        <v>4</v>
      </c>
      <c r="C21" s="14"/>
      <c r="D21" s="4">
        <f>D19/D18</f>
        <v>0.6</v>
      </c>
    </row>
    <row r="22" spans="2:4">
      <c r="C22" s="1"/>
    </row>
    <row r="23" spans="2:4">
      <c r="B23" s="16" t="s">
        <v>6</v>
      </c>
      <c r="C23" s="14"/>
      <c r="D23" s="3">
        <f>D18*30</f>
        <v>13500000</v>
      </c>
    </row>
    <row r="24" spans="2:4">
      <c r="B24" s="14" t="s">
        <v>12</v>
      </c>
      <c r="C24" s="14"/>
      <c r="D24" s="3">
        <f>D19*30</f>
        <v>8100000</v>
      </c>
    </row>
    <row r="25" spans="2:4">
      <c r="B25" s="14" t="s">
        <v>13</v>
      </c>
      <c r="C25" s="14"/>
      <c r="D25" s="3">
        <f>D23-D24</f>
        <v>5400000</v>
      </c>
    </row>
    <row r="26" spans="2:4">
      <c r="B26" s="14" t="s">
        <v>4</v>
      </c>
      <c r="C26" s="14"/>
      <c r="D26" s="4">
        <f>D24/D23</f>
        <v>0.6</v>
      </c>
    </row>
    <row r="29" spans="2:4">
      <c r="C29" t="s">
        <v>24</v>
      </c>
    </row>
    <row r="30" spans="2:4">
      <c r="C30" t="s">
        <v>25</v>
      </c>
    </row>
    <row r="32" spans="2:4">
      <c r="C32" s="11" t="s">
        <v>23</v>
      </c>
    </row>
    <row r="33" spans="3:3">
      <c r="C33" t="s">
        <v>17</v>
      </c>
    </row>
    <row r="34" spans="3:3">
      <c r="C34" t="s">
        <v>15</v>
      </c>
    </row>
    <row r="35" spans="3:3">
      <c r="C35" t="s">
        <v>16</v>
      </c>
    </row>
    <row r="37" spans="3:3">
      <c r="C37" t="s">
        <v>26</v>
      </c>
    </row>
    <row r="38" spans="3:3">
      <c r="C38" t="s">
        <v>27</v>
      </c>
    </row>
    <row r="40" spans="3:3">
      <c r="C40" t="s">
        <v>18</v>
      </c>
    </row>
    <row r="41" spans="3:3">
      <c r="C41" t="s">
        <v>19</v>
      </c>
    </row>
    <row r="42" spans="3:3">
      <c r="C42" s="13" t="s">
        <v>21</v>
      </c>
    </row>
    <row r="43" spans="3:3">
      <c r="C43" t="s">
        <v>22</v>
      </c>
    </row>
    <row r="45" spans="3:3">
      <c r="C45" t="s">
        <v>28</v>
      </c>
    </row>
    <row r="46" spans="3:3">
      <c r="C46" t="s">
        <v>29</v>
      </c>
    </row>
    <row r="48" spans="3:3">
      <c r="C48" t="s">
        <v>30</v>
      </c>
    </row>
    <row r="49" spans="3:3">
      <c r="C49" t="s">
        <v>31</v>
      </c>
    </row>
    <row r="51" spans="3:3">
      <c r="C51" t="s">
        <v>34</v>
      </c>
    </row>
    <row r="52" spans="3:3">
      <c r="C52" t="s">
        <v>35</v>
      </c>
    </row>
    <row r="55" spans="3:3">
      <c r="C55" t="s">
        <v>32</v>
      </c>
    </row>
    <row r="56" spans="3:3">
      <c r="C56" t="s">
        <v>33</v>
      </c>
    </row>
  </sheetData>
  <mergeCells count="14">
    <mergeCell ref="B25:C25"/>
    <mergeCell ref="B26:C26"/>
    <mergeCell ref="B9:C9"/>
    <mergeCell ref="B10:C10"/>
    <mergeCell ref="B11:C11"/>
    <mergeCell ref="B12:C12"/>
    <mergeCell ref="B13:C13"/>
    <mergeCell ref="B14:C14"/>
    <mergeCell ref="B18:C18"/>
    <mergeCell ref="B19:C19"/>
    <mergeCell ref="B20:C20"/>
    <mergeCell ref="B21:C21"/>
    <mergeCell ref="B23:C23"/>
    <mergeCell ref="B24:C24"/>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simulation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ism20</dc:creator>
  <cp:lastModifiedBy>ism20</cp:lastModifiedBy>
  <dcterms:created xsi:type="dcterms:W3CDTF">2020-01-21T02:08:20Z</dcterms:created>
  <dcterms:modified xsi:type="dcterms:W3CDTF">2020-01-23T01:42:44Z</dcterms:modified>
</cp:coreProperties>
</file>