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338E409-059A-4583-A765-7AF6F45568A3}" xr6:coauthVersionLast="47" xr6:coauthVersionMax="47" xr10:uidLastSave="{00000000-0000-0000-0000-000000000000}"/>
  <bookViews>
    <workbookView xWindow="-120" yWindow="-120" windowWidth="29040" windowHeight="15840" xr2:uid="{5E28EDAB-BBD0-4498-8B53-0FE05DE0F948}"/>
  </bookViews>
  <sheets>
    <sheet name="SAMPL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21" i="1" s="1"/>
  <c r="D23" i="1" s="1"/>
  <c r="D31" i="1" l="1"/>
  <c r="D33" i="1" s="1"/>
  <c r="D26" i="1"/>
  <c r="D28" i="1" s="1"/>
  <c r="D39" i="1" l="1"/>
  <c r="G10" i="1" s="1"/>
</calcChain>
</file>

<file path=xl/sharedStrings.xml><?xml version="1.0" encoding="utf-8"?>
<sst xmlns="http://schemas.openxmlformats.org/spreadsheetml/2006/main" count="35" uniqueCount="27">
  <si>
    <t>指名売</t>
    <rPh sb="0" eb="2">
      <t>シメイ</t>
    </rPh>
    <rPh sb="2" eb="3">
      <t>ウ</t>
    </rPh>
    <phoneticPr fontId="1"/>
  </si>
  <si>
    <t>ドリンク売</t>
    <rPh sb="4" eb="5">
      <t>ウ</t>
    </rPh>
    <phoneticPr fontId="1"/>
  </si>
  <si>
    <t>ボトル売</t>
    <rPh sb="3" eb="4">
      <t>ウ</t>
    </rPh>
    <phoneticPr fontId="1"/>
  </si>
  <si>
    <t>金額</t>
    <rPh sb="0" eb="2">
      <t>キンガク</t>
    </rPh>
    <phoneticPr fontId="1"/>
  </si>
  <si>
    <t>客単価</t>
    <rPh sb="0" eb="3">
      <t>キャクタンカ</t>
    </rPh>
    <phoneticPr fontId="1"/>
  </si>
  <si>
    <t>女子平均時給</t>
    <rPh sb="0" eb="2">
      <t>ジョシ</t>
    </rPh>
    <rPh sb="2" eb="4">
      <t>ヘイキン</t>
    </rPh>
    <rPh sb="4" eb="6">
      <t>ジキュウ</t>
    </rPh>
    <phoneticPr fontId="1"/>
  </si>
  <si>
    <t>バック率</t>
    <rPh sb="3" eb="4">
      <t>リツ</t>
    </rPh>
    <phoneticPr fontId="1"/>
  </si>
  <si>
    <t>売上/月</t>
    <rPh sb="0" eb="2">
      <t>ウリアゲ</t>
    </rPh>
    <rPh sb="3" eb="4">
      <t>ツキ</t>
    </rPh>
    <phoneticPr fontId="1"/>
  </si>
  <si>
    <t>バック金額</t>
    <rPh sb="3" eb="5">
      <t>キンガク</t>
    </rPh>
    <phoneticPr fontId="1"/>
  </si>
  <si>
    <t>売比率</t>
    <rPh sb="0" eb="1">
      <t>ウ</t>
    </rPh>
    <rPh sb="1" eb="3">
      <t>ヒリツ</t>
    </rPh>
    <phoneticPr fontId="1"/>
  </si>
  <si>
    <t>暫定女子給比率</t>
    <rPh sb="0" eb="2">
      <t>ザンテイ</t>
    </rPh>
    <rPh sb="2" eb="4">
      <t>ジョシ</t>
    </rPh>
    <rPh sb="4" eb="5">
      <t>キュウ</t>
    </rPh>
    <rPh sb="5" eb="7">
      <t>ヒリツ</t>
    </rPh>
    <phoneticPr fontId="1"/>
  </si>
  <si>
    <t>女子給額</t>
    <rPh sb="0" eb="2">
      <t>ジョシ</t>
    </rPh>
    <rPh sb="2" eb="3">
      <t>キュウ</t>
    </rPh>
    <rPh sb="3" eb="4">
      <t>ガク</t>
    </rPh>
    <phoneticPr fontId="1"/>
  </si>
  <si>
    <t>■女子給比率算出表</t>
    <rPh sb="1" eb="3">
      <t>ジョシ</t>
    </rPh>
    <rPh sb="3" eb="4">
      <t>キュウ</t>
    </rPh>
    <rPh sb="4" eb="6">
      <t>ヒリツ</t>
    </rPh>
    <rPh sb="6" eb="8">
      <t>サンシュツ</t>
    </rPh>
    <rPh sb="8" eb="9">
      <t>ヒョウ</t>
    </rPh>
    <phoneticPr fontId="1"/>
  </si>
  <si>
    <t>※シャンパンなど高額ボトルがよく出るお店は、ドリンクとボトルの売上比率が変わります。</t>
    <rPh sb="8" eb="10">
      <t>コウガク</t>
    </rPh>
    <rPh sb="16" eb="17">
      <t>デ</t>
    </rPh>
    <rPh sb="19" eb="20">
      <t>ミセ</t>
    </rPh>
    <rPh sb="31" eb="33">
      <t>ウリアゲ</t>
    </rPh>
    <rPh sb="33" eb="35">
      <t>ヒリツ</t>
    </rPh>
    <rPh sb="36" eb="37">
      <t>カ</t>
    </rPh>
    <phoneticPr fontId="1"/>
  </si>
  <si>
    <t>【例】</t>
    <rPh sb="1" eb="2">
      <t>レイ</t>
    </rPh>
    <phoneticPr fontId="1"/>
  </si>
  <si>
    <t>〇郊外店でシャンパンなど高額ボトルがあまり出ないお店</t>
    <rPh sb="1" eb="4">
      <t>コウガイテン</t>
    </rPh>
    <rPh sb="12" eb="14">
      <t>コウガク</t>
    </rPh>
    <rPh sb="21" eb="22">
      <t>デ</t>
    </rPh>
    <rPh sb="25" eb="26">
      <t>ミセ</t>
    </rPh>
    <phoneticPr fontId="1"/>
  </si>
  <si>
    <t>〇都心店などシャンパンなどがよく出るお店</t>
    <rPh sb="1" eb="3">
      <t>トシン</t>
    </rPh>
    <rPh sb="3" eb="4">
      <t>テン</t>
    </rPh>
    <rPh sb="16" eb="17">
      <t>デ</t>
    </rPh>
    <rPh sb="19" eb="20">
      <t>ミセ</t>
    </rPh>
    <phoneticPr fontId="1"/>
  </si>
  <si>
    <t>ドリンク売比率（5％）　ボトル売比率（25％）</t>
    <rPh sb="4" eb="5">
      <t>ウ</t>
    </rPh>
    <rPh sb="5" eb="7">
      <t>ヒリツ</t>
    </rPh>
    <rPh sb="15" eb="16">
      <t>ウ</t>
    </rPh>
    <rPh sb="16" eb="18">
      <t>ヒリツ</t>
    </rPh>
    <phoneticPr fontId="1"/>
  </si>
  <si>
    <t>ドリンク売比率（10％）　ボトル売比率（10％）</t>
    <phoneticPr fontId="1"/>
  </si>
  <si>
    <t>※指名売比率は、指名料金によって異なりますが、概ね10％ほどが一般的です。</t>
    <rPh sb="1" eb="3">
      <t>シメイ</t>
    </rPh>
    <rPh sb="3" eb="4">
      <t>ウ</t>
    </rPh>
    <rPh sb="4" eb="6">
      <t>ヒリツ</t>
    </rPh>
    <rPh sb="8" eb="10">
      <t>シメイ</t>
    </rPh>
    <rPh sb="10" eb="12">
      <t>リョウキン</t>
    </rPh>
    <rPh sb="16" eb="17">
      <t>コト</t>
    </rPh>
    <rPh sb="23" eb="24">
      <t>オオム</t>
    </rPh>
    <rPh sb="31" eb="34">
      <t>イッパンテキ</t>
    </rPh>
    <phoneticPr fontId="1"/>
  </si>
  <si>
    <t>※色のないセルに数値を入力します。</t>
    <rPh sb="1" eb="2">
      <t>イロ</t>
    </rPh>
    <rPh sb="8" eb="10">
      <t>スウチ</t>
    </rPh>
    <rPh sb="11" eb="13">
      <t>ニュウリョク</t>
    </rPh>
    <phoneticPr fontId="1"/>
  </si>
  <si>
    <t>※女子給比率の算出方法は、女子給システムによって大きく異なりますが、指名、ドリンク、ボトルバックのあるお店で</t>
    <rPh sb="1" eb="3">
      <t>ジョシ</t>
    </rPh>
    <rPh sb="3" eb="4">
      <t>キュウ</t>
    </rPh>
    <rPh sb="4" eb="6">
      <t>ヒリツ</t>
    </rPh>
    <rPh sb="7" eb="9">
      <t>サンシュツ</t>
    </rPh>
    <rPh sb="9" eb="11">
      <t>ホウホウ</t>
    </rPh>
    <rPh sb="13" eb="15">
      <t>ジョシ</t>
    </rPh>
    <rPh sb="15" eb="16">
      <t>キュウ</t>
    </rPh>
    <rPh sb="24" eb="25">
      <t>オオ</t>
    </rPh>
    <rPh sb="27" eb="28">
      <t>コト</t>
    </rPh>
    <rPh sb="34" eb="36">
      <t>シメイ</t>
    </rPh>
    <rPh sb="52" eb="53">
      <t>ミセ</t>
    </rPh>
    <phoneticPr fontId="1"/>
  </si>
  <si>
    <t>１SET60分6000円　指名料2000円（延長時課金）の場合の事例で、計算表を作ってみました。</t>
    <rPh sb="36" eb="38">
      <t>ケイサン</t>
    </rPh>
    <rPh sb="38" eb="39">
      <t>ヒョウ</t>
    </rPh>
    <rPh sb="40" eb="41">
      <t>ツク</t>
    </rPh>
    <phoneticPr fontId="1"/>
  </si>
  <si>
    <t>営業日数/月</t>
    <rPh sb="0" eb="2">
      <t>エイギョウ</t>
    </rPh>
    <rPh sb="2" eb="4">
      <t>ニッスウ</t>
    </rPh>
    <rPh sb="5" eb="6">
      <t>ツキ</t>
    </rPh>
    <phoneticPr fontId="1"/>
  </si>
  <si>
    <t>営業時間/日</t>
    <rPh sb="0" eb="2">
      <t>エイギョウ</t>
    </rPh>
    <rPh sb="2" eb="4">
      <t>ジカン</t>
    </rPh>
    <rPh sb="5" eb="6">
      <t>ヒ</t>
    </rPh>
    <phoneticPr fontId="1"/>
  </si>
  <si>
    <t>客数平均/日</t>
    <rPh sb="0" eb="2">
      <t>キャクスウ</t>
    </rPh>
    <rPh sb="2" eb="4">
      <t>ヘイキン</t>
    </rPh>
    <rPh sb="5" eb="6">
      <t>ヒ</t>
    </rPh>
    <phoneticPr fontId="1"/>
  </si>
  <si>
    <t>女子出勤平均/日</t>
    <rPh sb="0" eb="2">
      <t>ジョシ</t>
    </rPh>
    <rPh sb="2" eb="4">
      <t>シュッキン</t>
    </rPh>
    <rPh sb="4" eb="6">
      <t>ヘイキン</t>
    </rPh>
    <rPh sb="7" eb="8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</si>
</sst>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&quot;日&quot;"/>
    <numFmt numFmtId="177" formatCode="#,##0&quot;人&quot;"/>
    <numFmt numFmtId="178" formatCode="#,##0&quot;ｈ&quot;"/>
  </numFmts>
  <fonts count="8" x14ac:knownFonts="1">
    <font>
      <sz val="12"/>
      <color theme="1"/>
      <name val="ＤＦＰ平成ゴシック体W3"/>
      <family val="2"/>
      <charset val="128"/>
    </font>
    <font>
      <sz val="6"/>
      <name val="ＤＦＰ平成ゴシック体W3"/>
      <family val="2"/>
      <charset val="128"/>
    </font>
    <font>
      <sz val="12"/>
      <color rgb="FFFF0000"/>
      <name val="ＤＦＰ平成ゴシック体W3"/>
      <family val="2"/>
      <charset val="128"/>
    </font>
    <font>
      <sz val="14"/>
      <color theme="1"/>
      <name val="ＤＦＰ平成ゴシック体W3"/>
      <family val="3"/>
      <charset val="128"/>
    </font>
    <font>
      <sz val="12"/>
      <color theme="1"/>
      <name val="ＤＦＰ平成ゴシック体W3"/>
      <family val="3"/>
      <charset val="128"/>
    </font>
    <font>
      <sz val="12"/>
      <color theme="0"/>
      <name val="ＤＦＰ平成ゴシック体W3"/>
      <family val="3"/>
      <charset val="128"/>
    </font>
    <font>
      <sz val="36"/>
      <color theme="1"/>
      <name val="ＤＦＰ平成ゴシック体W3"/>
      <family val="3"/>
      <charset val="128"/>
    </font>
    <font>
      <sz val="16"/>
      <color theme="1"/>
      <name val="ＤＦＰ平成ゴシック体W3"/>
      <family val="2"/>
      <charset val="128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176" fontId="4" fillId="0" borderId="3" xfId="0" applyNumberFormat="1" applyFont="1" applyBorder="1">
      <alignment vertical="center"/>
    </xf>
    <xf numFmtId="0" fontId="5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5" borderId="2" xfId="0" applyFont="1" applyFill="1" applyBorder="1" applyAlignment="1">
      <alignment horizontal="right" vertical="center"/>
    </xf>
    <xf numFmtId="5" fontId="4" fillId="5" borderId="3" xfId="0" applyNumberFormat="1" applyFont="1" applyFill="1" applyBorder="1">
      <alignment vertical="center"/>
    </xf>
    <xf numFmtId="0" fontId="5" fillId="2" borderId="2" xfId="0" applyFont="1" applyFill="1" applyBorder="1" applyAlignment="1">
      <alignment horizontal="left" vertical="center"/>
    </xf>
    <xf numFmtId="0" fontId="3" fillId="6" borderId="4" xfId="0" applyFont="1" applyFill="1" applyBorder="1">
      <alignment vertical="center"/>
    </xf>
    <xf numFmtId="5" fontId="3" fillId="6" borderId="1" xfId="0" applyNumberFormat="1" applyFont="1" applyFill="1" applyBorder="1">
      <alignment vertical="center"/>
    </xf>
    <xf numFmtId="0" fontId="3" fillId="7" borderId="4" xfId="0" applyFont="1" applyFill="1" applyBorder="1">
      <alignment vertical="center"/>
    </xf>
    <xf numFmtId="5" fontId="3" fillId="7" borderId="1" xfId="0" applyNumberFormat="1" applyFont="1" applyFill="1" applyBorder="1">
      <alignment vertical="center"/>
    </xf>
    <xf numFmtId="0" fontId="4" fillId="0" borderId="6" xfId="0" applyFont="1" applyBorder="1">
      <alignment vertical="center"/>
    </xf>
    <xf numFmtId="176" fontId="4" fillId="0" borderId="5" xfId="0" applyNumberFormat="1" applyFont="1" applyBorder="1">
      <alignment vertical="center"/>
    </xf>
    <xf numFmtId="178" fontId="4" fillId="0" borderId="5" xfId="0" applyNumberFormat="1" applyFont="1" applyBorder="1">
      <alignment vertical="center"/>
    </xf>
    <xf numFmtId="177" fontId="4" fillId="0" borderId="5" xfId="0" applyNumberFormat="1" applyFont="1" applyBorder="1">
      <alignment vertical="center"/>
    </xf>
    <xf numFmtId="5" fontId="4" fillId="0" borderId="5" xfId="0" applyNumberFormat="1" applyFont="1" applyBorder="1">
      <alignment vertical="center"/>
    </xf>
    <xf numFmtId="0" fontId="4" fillId="0" borderId="6" xfId="0" applyFont="1" applyBorder="1" applyAlignment="1">
      <alignment horizontal="right" vertical="center"/>
    </xf>
    <xf numFmtId="9" fontId="4" fillId="0" borderId="5" xfId="0" applyNumberFormat="1" applyFont="1" applyBorder="1">
      <alignment vertical="center"/>
    </xf>
    <xf numFmtId="5" fontId="4" fillId="8" borderId="3" xfId="0" applyNumberFormat="1" applyFont="1" applyFill="1" applyBorder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9" fontId="6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5FF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28A06-1EC0-4D82-9449-11010E3AD89D}">
  <dimension ref="B2:H40"/>
  <sheetViews>
    <sheetView tabSelected="1" workbookViewId="0">
      <selection activeCell="J36" sqref="J36"/>
    </sheetView>
  </sheetViews>
  <sheetFormatPr defaultRowHeight="14.25" x14ac:dyDescent="0.15"/>
  <cols>
    <col min="3" max="3" width="14.6640625" customWidth="1"/>
    <col min="4" max="4" width="16.88671875" customWidth="1"/>
    <col min="8" max="8" width="8.6640625" customWidth="1"/>
  </cols>
  <sheetData>
    <row r="2" spans="2:8" ht="18.75" x14ac:dyDescent="0.15">
      <c r="B2" s="23" t="s">
        <v>12</v>
      </c>
    </row>
    <row r="3" spans="2:8" ht="18.75" x14ac:dyDescent="0.15">
      <c r="B3" s="23"/>
    </row>
    <row r="4" spans="2:8" x14ac:dyDescent="0.15">
      <c r="B4" t="s">
        <v>21</v>
      </c>
    </row>
    <row r="5" spans="2:8" x14ac:dyDescent="0.15">
      <c r="B5" t="s">
        <v>22</v>
      </c>
    </row>
    <row r="7" spans="2:8" x14ac:dyDescent="0.15">
      <c r="B7" s="24" t="s">
        <v>20</v>
      </c>
    </row>
    <row r="9" spans="2:8" s="1" customFormat="1" ht="21.75" customHeight="1" x14ac:dyDescent="0.15">
      <c r="C9" s="11" t="s">
        <v>7</v>
      </c>
      <c r="D9" s="12">
        <f>D17*D15*D11</f>
        <v>11250000</v>
      </c>
      <c r="G9" s="26" t="s">
        <v>10</v>
      </c>
      <c r="H9" s="26"/>
    </row>
    <row r="10" spans="2:8" s="1" customFormat="1" ht="9.9499999999999993" customHeight="1" x14ac:dyDescent="0.15">
      <c r="C10" s="2"/>
      <c r="D10" s="3"/>
      <c r="G10" s="25">
        <f>IFERROR(D39/D9,"")</f>
        <v>0.42333333333333334</v>
      </c>
      <c r="H10" s="25"/>
    </row>
    <row r="11" spans="2:8" s="1" customFormat="1" ht="15" customHeight="1" x14ac:dyDescent="0.15">
      <c r="C11" s="15" t="s">
        <v>23</v>
      </c>
      <c r="D11" s="16">
        <v>25</v>
      </c>
      <c r="G11" s="25"/>
      <c r="H11" s="25"/>
    </row>
    <row r="12" spans="2:8" s="1" customFormat="1" ht="9.9499999999999993" customHeight="1" x14ac:dyDescent="0.15">
      <c r="C12" s="2"/>
      <c r="D12" s="4"/>
      <c r="G12" s="25"/>
      <c r="H12" s="25"/>
    </row>
    <row r="13" spans="2:8" s="1" customFormat="1" ht="15" customHeight="1" x14ac:dyDescent="0.15">
      <c r="C13" s="15" t="s">
        <v>24</v>
      </c>
      <c r="D13" s="17">
        <v>5</v>
      </c>
      <c r="G13" s="25"/>
      <c r="H13" s="25"/>
    </row>
    <row r="14" spans="2:8" s="1" customFormat="1" ht="9.9499999999999993" customHeight="1" x14ac:dyDescent="0.15">
      <c r="C14" s="2"/>
      <c r="D14" s="3"/>
      <c r="G14" s="25"/>
      <c r="H14" s="25"/>
    </row>
    <row r="15" spans="2:8" s="1" customFormat="1" ht="15" customHeight="1" x14ac:dyDescent="0.15">
      <c r="C15" s="15" t="s">
        <v>25</v>
      </c>
      <c r="D15" s="18">
        <v>25</v>
      </c>
    </row>
    <row r="16" spans="2:8" s="1" customFormat="1" ht="9.9499999999999993" customHeight="1" x14ac:dyDescent="0.15">
      <c r="C16" s="2"/>
      <c r="D16" s="3"/>
    </row>
    <row r="17" spans="3:6" s="1" customFormat="1" ht="15" customHeight="1" x14ac:dyDescent="0.15">
      <c r="C17" s="15" t="s">
        <v>4</v>
      </c>
      <c r="D17" s="19">
        <v>18000</v>
      </c>
    </row>
    <row r="18" spans="3:6" s="1" customFormat="1" ht="9.9499999999999993" customHeight="1" x14ac:dyDescent="0.15">
      <c r="C18" s="2"/>
      <c r="D18" s="3"/>
    </row>
    <row r="19" spans="3:6" s="1" customFormat="1" ht="15" customHeight="1" x14ac:dyDescent="0.15">
      <c r="C19" s="5" t="s">
        <v>0</v>
      </c>
      <c r="D19" s="6"/>
      <c r="F19" s="1" t="s">
        <v>19</v>
      </c>
    </row>
    <row r="20" spans="3:6" s="1" customFormat="1" ht="15" customHeight="1" x14ac:dyDescent="0.15">
      <c r="C20" s="20" t="s">
        <v>9</v>
      </c>
      <c r="D20" s="21">
        <v>0.1</v>
      </c>
    </row>
    <row r="21" spans="3:6" s="1" customFormat="1" ht="15" customHeight="1" x14ac:dyDescent="0.15">
      <c r="C21" s="8" t="s">
        <v>3</v>
      </c>
      <c r="D21" s="9">
        <f>D9*D20</f>
        <v>1125000</v>
      </c>
      <c r="F21" s="1" t="s">
        <v>13</v>
      </c>
    </row>
    <row r="22" spans="3:6" s="1" customFormat="1" ht="15" customHeight="1" x14ac:dyDescent="0.15">
      <c r="C22" s="20" t="s">
        <v>6</v>
      </c>
      <c r="D22" s="21">
        <v>0.5</v>
      </c>
      <c r="F22" s="1" t="s">
        <v>14</v>
      </c>
    </row>
    <row r="23" spans="3:6" s="1" customFormat="1" ht="15" customHeight="1" x14ac:dyDescent="0.15">
      <c r="C23" s="8" t="s">
        <v>8</v>
      </c>
      <c r="D23" s="9">
        <f>D21*D22</f>
        <v>562500</v>
      </c>
      <c r="F23" s="1" t="s">
        <v>16</v>
      </c>
    </row>
    <row r="24" spans="3:6" s="1" customFormat="1" ht="15" customHeight="1" x14ac:dyDescent="0.15">
      <c r="C24" s="10" t="s">
        <v>1</v>
      </c>
      <c r="D24" s="6"/>
      <c r="F24" s="1" t="s">
        <v>17</v>
      </c>
    </row>
    <row r="25" spans="3:6" s="1" customFormat="1" ht="15" customHeight="1" x14ac:dyDescent="0.15">
      <c r="C25" s="20" t="s">
        <v>9</v>
      </c>
      <c r="D25" s="21">
        <v>0.1</v>
      </c>
    </row>
    <row r="26" spans="3:6" s="1" customFormat="1" ht="15" customHeight="1" x14ac:dyDescent="0.15">
      <c r="C26" s="8" t="s">
        <v>3</v>
      </c>
      <c r="D26" s="9">
        <f>D25*D9</f>
        <v>1125000</v>
      </c>
      <c r="F26" s="1" t="s">
        <v>15</v>
      </c>
    </row>
    <row r="27" spans="3:6" s="1" customFormat="1" ht="15" customHeight="1" x14ac:dyDescent="0.15">
      <c r="C27" s="20" t="s">
        <v>6</v>
      </c>
      <c r="D27" s="21">
        <v>0.1</v>
      </c>
      <c r="F27" s="1" t="s">
        <v>18</v>
      </c>
    </row>
    <row r="28" spans="3:6" s="1" customFormat="1" ht="15" customHeight="1" x14ac:dyDescent="0.15">
      <c r="C28" s="8" t="s">
        <v>8</v>
      </c>
      <c r="D28" s="22">
        <f>D26*D27</f>
        <v>112500</v>
      </c>
    </row>
    <row r="29" spans="3:6" s="1" customFormat="1" ht="15" customHeight="1" x14ac:dyDescent="0.15">
      <c r="C29" s="5" t="s">
        <v>2</v>
      </c>
      <c r="D29" s="6"/>
    </row>
    <row r="30" spans="3:6" s="1" customFormat="1" ht="15" customHeight="1" x14ac:dyDescent="0.15">
      <c r="C30" s="20" t="s">
        <v>9</v>
      </c>
      <c r="D30" s="21">
        <v>0.1</v>
      </c>
    </row>
    <row r="31" spans="3:6" s="1" customFormat="1" ht="15" customHeight="1" x14ac:dyDescent="0.15">
      <c r="C31" s="8" t="s">
        <v>3</v>
      </c>
      <c r="D31" s="9">
        <f>D9*D30</f>
        <v>1125000</v>
      </c>
    </row>
    <row r="32" spans="3:6" s="1" customFormat="1" ht="15" customHeight="1" x14ac:dyDescent="0.15">
      <c r="C32" s="20" t="s">
        <v>6</v>
      </c>
      <c r="D32" s="21">
        <v>0.3</v>
      </c>
    </row>
    <row r="33" spans="3:4" s="1" customFormat="1" ht="15" customHeight="1" x14ac:dyDescent="0.15">
      <c r="C33" s="8" t="s">
        <v>8</v>
      </c>
      <c r="D33" s="9">
        <f>D31*D32</f>
        <v>337500</v>
      </c>
    </row>
    <row r="34" spans="3:4" s="1" customFormat="1" ht="9.9499999999999993" customHeight="1" x14ac:dyDescent="0.15">
      <c r="C34" s="7"/>
      <c r="D34" s="3"/>
    </row>
    <row r="35" spans="3:4" s="1" customFormat="1" ht="15" customHeight="1" x14ac:dyDescent="0.15">
      <c r="C35" s="20" t="s">
        <v>26</v>
      </c>
      <c r="D35" s="18">
        <v>12</v>
      </c>
    </row>
    <row r="36" spans="3:4" s="1" customFormat="1" ht="9.9499999999999993" customHeight="1" x14ac:dyDescent="0.15">
      <c r="C36" s="2"/>
      <c r="D36" s="3"/>
    </row>
    <row r="37" spans="3:4" s="1" customFormat="1" ht="15" customHeight="1" x14ac:dyDescent="0.15">
      <c r="C37" s="20" t="s">
        <v>5</v>
      </c>
      <c r="D37" s="19">
        <v>2500</v>
      </c>
    </row>
    <row r="38" spans="3:4" s="1" customFormat="1" ht="9.9499999999999993" customHeight="1" x14ac:dyDescent="0.15">
      <c r="C38" s="2"/>
      <c r="D38" s="3"/>
    </row>
    <row r="39" spans="3:4" s="1" customFormat="1" ht="20.25" customHeight="1" x14ac:dyDescent="0.15">
      <c r="C39" s="13" t="s">
        <v>11</v>
      </c>
      <c r="D39" s="14">
        <f>(((D37*D13)*D11)*D35)+D23+D28+D33</f>
        <v>4762500</v>
      </c>
    </row>
    <row r="40" spans="3:4" ht="20.100000000000001" customHeight="1" x14ac:dyDescent="0.15"/>
  </sheetData>
  <mergeCells count="2">
    <mergeCell ref="G10:H14"/>
    <mergeCell ref="G9:H9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2024-04-09T04:07:57Z</dcterms:created>
  <dcterms:modified xsi:type="dcterms:W3CDTF">2024-04-12T07:49:04Z</dcterms:modified>
</cp:coreProperties>
</file>